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<sst xmlns="http://schemas.openxmlformats.org/spreadsheetml/2006/main" count="51" uniqueCount="44">
  <si>
    <t>ссилька</t>
  </si>
  <si>
    <t>https://goo.gl/8qysXA</t>
  </si>
  <si>
    <t>НЕ ЗАСИРАТЬ ПОЖАЛУЙСТА, господа пользователи ЭВМ</t>
  </si>
  <si>
    <t xml:space="preserve">Гид по производству патронов (G) на заводе в городе Абри
1. Отправиться на Автосвалку города Абри (Красная локация, их 2, обе подойдут).
2. У Кристофера МакКендлесса купить всего по одному, кроме Бутылей и Пластиковых пакетов(Брать исходя из калькулятора)
3. Бегаем по кругу, и выполняем квесты, собирая нужные нам ресурсы. Если ресурса достаточно, а квест есть, выполняем "Ничего Нужного". Переодически выпадают круги и проволоки, они нужны для производства серебра. Иногда вместо квестов появляются бомжи. Убивайте их, они не стреляют, но бьют средне-слабо.
4. Отправляемся на Завод (оранжево-чёрная локация в Абри), и там производим нужные нам ресурсы, исходя из калькулятора. Названия станков относятся к производству нужных нам материалов. На заводе появляется и умирает(вы убиваете) сторожа примерно раз в 1-2 минуты.
5. Дальше идём к маленькой комнате в здании Завода ( слева в углу, там жёлтый знак).
6. Производим патроны. Самый выгодный курс, это производство патронов по 300 штук ( меньше голды тратиться так).
ОСТОРОЖНО, свалка, завод и комната по производству патронов являются боевыми локациями. В комнате по производству патронов есть банк. Так же есть банк в самом Заводе. Предлогаю всё, что не связанное с производством патронов сложить туда, иначе можете потерять при смерти).
ВНИМАНИЕ. Бутыли и Пакеты возвращаются при производстве материалов, поэтому их не нужно каждый раз покупать.
Так же прокачивается Навык Промышленность, Специализация "Переработка".
У вас не получиться произвести ресурса меньше единицы.
</t>
  </si>
  <si>
    <t>пифпвф</t>
  </si>
  <si>
    <t>Изготовление пороха</t>
  </si>
  <si>
    <t>Изготовление
гремучей смеси</t>
  </si>
  <si>
    <t>Выплавка
свинца</t>
  </si>
  <si>
    <t>Изготовление
латуни</t>
  </si>
  <si>
    <t>Очистка
гильз</t>
  </si>
  <si>
    <t>Изготовление
пуль</t>
  </si>
  <si>
    <t>Изготовление
капсюлей</t>
  </si>
  <si>
    <t>Всего</t>
  </si>
  <si>
    <t>Азотная Кислота</t>
  </si>
  <si>
    <t>Серная кислота</t>
  </si>
  <si>
    <t>Лак</t>
  </si>
  <si>
    <t>Ртуть</t>
  </si>
  <si>
    <t>Свинец из аккумулятора</t>
  </si>
  <si>
    <t>Отходы латуни</t>
  </si>
  <si>
    <t>Пакет Гильз</t>
  </si>
  <si>
    <t>Кусок ткани</t>
  </si>
  <si>
    <t>Свинец в слитке</t>
  </si>
  <si>
    <t>Латунь</t>
  </si>
  <si>
    <t>Гремучая ртуть</t>
  </si>
  <si>
    <t>Афро</t>
  </si>
  <si>
    <t>Выхлопы</t>
  </si>
  <si>
    <t>Порох</t>
  </si>
  <si>
    <t>Грем.Ртуть</t>
  </si>
  <si>
    <t>Свинец</t>
  </si>
  <si>
    <t>Гильзы</t>
  </si>
  <si>
    <t>Пули</t>
  </si>
  <si>
    <t>Капсюли</t>
  </si>
  <si>
    <t>Требования для патронов (Калькулятор)</t>
  </si>
  <si>
    <t>Кол-во Патронов
Линии</t>
  </si>
  <si>
    <t>Гремучая
ртуть</t>
  </si>
  <si>
    <t>Свинец в
слитке</t>
  </si>
  <si>
    <t>Кислоты</t>
  </si>
  <si>
    <t>Лак, Ртуть, Свинец из аккумулятора, Отходы латуни, Пакет Гильз, Кусков ткани</t>
  </si>
  <si>
    <t>Голды</t>
  </si>
  <si>
    <t>Бутылей</t>
  </si>
  <si>
    <t xml:space="preserve">Пакетов </t>
  </si>
  <si>
    <t>Опыта</t>
  </si>
  <si>
    <t>Вводить Желаемое
Кол-во Патронов.</t>
  </si>
  <si>
    <t>Квест 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</si>
</sst>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8.0"/>
      <name val="Arial"/>
    </font>
    <font>
      <u/>
      <sz val="8.0"/>
      <color rgb="FF0000FF"/>
      <name val="Arial"/>
    </font>
    <font>
      <sz val="9.0"/>
      <name val="Arial"/>
    </font>
    <font>
      <sz val="12.0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00FF00"/>
        <bgColor rgb="FF00FF00"/>
      </patternFill>
    </fill>
  </fills>
  <borders count="31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double">
        <color rgb="FF000000"/>
      </bottom>
    </border>
    <border>
      <left style="dotted">
        <color rgb="FF000000"/>
      </left>
      <top style="medium">
        <color rgb="FF000000"/>
      </top>
      <bottom style="double">
        <color rgb="FF000000"/>
      </bottom>
    </border>
    <border>
      <right style="dotted">
        <color rgb="FF000000"/>
      </right>
      <top style="medium">
        <color rgb="FF000000"/>
      </top>
      <bottom style="double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left style="dotted">
        <color rgb="FF000000"/>
      </left>
      <top style="double">
        <color rgb="FF000000"/>
      </top>
      <bottom style="double">
        <color rgb="FF000000"/>
      </bottom>
    </border>
    <border>
      <right style="dotted">
        <color rgb="FF000000"/>
      </right>
      <top style="double">
        <color rgb="FF000000"/>
      </top>
      <bottom style="double">
        <color rgb="FF000000"/>
      </bottom>
    </border>
    <border>
      <left style="dotted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uble">
        <color rgb="FF000000"/>
      </top>
      <bottom style="medium">
        <color rgb="FF000000"/>
      </bottom>
    </border>
    <border>
      <left style="dotted">
        <color rgb="FF000000"/>
      </left>
      <top style="double">
        <color rgb="FF000000"/>
      </top>
      <bottom style="medium">
        <color rgb="FF000000"/>
      </bottom>
    </border>
    <border>
      <right style="dotted">
        <color rgb="FF000000"/>
      </right>
      <top style="double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ill="1" applyFont="1">
      <alignment horizontal="center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7" fillId="0" fontId="1" numFmtId="0" xfId="0" applyAlignment="1" applyBorder="1" applyFont="1">
      <alignment horizontal="center" readingOrder="0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1" fillId="0" fontId="1" numFmtId="0" xfId="0" applyAlignment="1" applyBorder="1" applyFont="1">
      <alignment horizontal="center" readingOrder="0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readingOrder="0" shrinkToFit="0" vertical="center" wrapText="1"/>
    </xf>
    <xf borderId="14" fillId="3" fontId="1" numFmtId="0" xfId="0" applyAlignment="1" applyBorder="1" applyFont="1">
      <alignment horizontal="center" readingOrder="0" shrinkToFit="0" vertical="center" wrapText="1"/>
    </xf>
    <xf borderId="15" fillId="0" fontId="5" numFmtId="0" xfId="0" applyBorder="1" applyFont="1"/>
    <xf borderId="1" fillId="4" fontId="1" numFmtId="0" xfId="0" applyAlignment="1" applyBorder="1" applyFill="1" applyFont="1">
      <alignment horizontal="center" readingOrder="0" shrinkToFit="0" vertical="center" wrapText="1"/>
    </xf>
    <xf borderId="16" fillId="0" fontId="1" numFmtId="0" xfId="0" applyAlignment="1" applyBorder="1" applyFont="1">
      <alignment horizontal="center" readingOrder="0" shrinkToFit="0" vertical="center" wrapText="1"/>
    </xf>
    <xf borderId="17" fillId="3" fontId="1" numFmtId="0" xfId="0" applyAlignment="1" applyBorder="1" applyFont="1">
      <alignment horizontal="center" readingOrder="0" shrinkToFit="0" vertical="center" wrapText="1"/>
    </xf>
    <xf borderId="17" fillId="3" fontId="1" numFmtId="0" xfId="0" applyAlignment="1" applyBorder="1" applyFont="1">
      <alignment horizontal="center" shrinkToFit="0" vertical="center" wrapText="1"/>
    </xf>
    <xf borderId="18" fillId="3" fontId="1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4" fontId="1" numFmtId="0" xfId="0" applyAlignment="1" applyBorder="1" applyFont="1">
      <alignment horizontal="center" readingOrder="0" shrinkToFit="0" vertical="center" wrapText="1"/>
    </xf>
    <xf borderId="21" fillId="0" fontId="1" numFmtId="0" xfId="0" applyAlignment="1" applyBorder="1" applyFont="1">
      <alignment horizontal="center" readingOrder="0" shrinkToFit="0" vertical="center" wrapText="1"/>
    </xf>
    <xf borderId="22" fillId="3" fontId="1" numFmtId="0" xfId="0" applyAlignment="1" applyBorder="1" applyFont="1">
      <alignment horizontal="center" readingOrder="0" shrinkToFit="0" vertical="center" wrapText="1"/>
    </xf>
    <xf borderId="22" fillId="3" fontId="1" numFmtId="0" xfId="0" applyAlignment="1" applyBorder="1" applyFont="1">
      <alignment horizontal="center" shrinkToFit="0" vertical="center" wrapText="1"/>
    </xf>
    <xf borderId="23" fillId="3" fontId="1" numFmtId="0" xfId="0" applyAlignment="1" applyBorder="1" applyFont="1">
      <alignment horizontal="center" shrinkToFit="0" vertical="center" wrapText="1"/>
    </xf>
    <xf borderId="24" fillId="0" fontId="5" numFmtId="0" xfId="0" applyBorder="1" applyFont="1"/>
    <xf borderId="25" fillId="4" fontId="1" numFmtId="0" xfId="0" applyAlignment="1" applyBorder="1" applyFont="1">
      <alignment horizontal="center" readingOrder="0" shrinkToFit="0" vertical="center" wrapText="1"/>
    </xf>
    <xf borderId="26" fillId="0" fontId="1" numFmtId="0" xfId="0" applyAlignment="1" applyBorder="1" applyFont="1">
      <alignment horizontal="center" readingOrder="0" shrinkToFit="0" vertical="center" wrapText="1"/>
    </xf>
    <xf borderId="27" fillId="3" fontId="1" numFmtId="0" xfId="0" applyAlignment="1" applyBorder="1" applyFont="1">
      <alignment horizontal="center" readingOrder="0" shrinkToFit="0" vertical="center" wrapText="1"/>
    </xf>
    <xf borderId="27" fillId="3" fontId="1" numFmtId="0" xfId="0" applyAlignment="1" applyBorder="1" applyFont="1">
      <alignment horizontal="center" shrinkToFit="0" vertical="center" wrapText="1"/>
    </xf>
    <xf borderId="28" fillId="3" fontId="1" numFmtId="0" xfId="0" applyAlignment="1" applyBorder="1" applyFont="1">
      <alignment horizontal="center" shrinkToFit="0" vertical="center" wrapText="1"/>
    </xf>
    <xf borderId="29" fillId="0" fontId="5" numFmtId="0" xfId="0" applyBorder="1" applyFont="1"/>
    <xf borderId="30" fillId="4" fontId="1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o.gl/8qysX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2.86"/>
    <col customWidth="1" min="2" max="2" width="9.86"/>
    <col customWidth="1" min="3" max="3" width="10.71"/>
    <col customWidth="1" min="4" max="4" width="8.14"/>
    <col customWidth="1" min="5" max="5" width="10.71"/>
    <col customWidth="1" min="6" max="6" width="7.14"/>
    <col customWidth="1" min="7" max="8" width="10.71"/>
    <col customWidth="1" min="9" max="9" width="5.43"/>
    <col customWidth="1" min="10" max="10" width="7.14"/>
    <col customWidth="1" min="11" max="12" width="15.86"/>
    <col customWidth="1" min="13" max="13" width="6.0"/>
    <col customWidth="1" min="14" max="14" width="7.29"/>
    <col customWidth="1" min="15" max="15" width="6.86"/>
    <col customWidth="1" min="16" max="16" width="5.71"/>
    <col customWidth="1" min="17" max="17" width="14.71"/>
  </cols>
  <sheetData>
    <row r="1" ht="12.75" customHeight="1">
      <c r="A1" s="1" t="s">
        <v>0</v>
      </c>
      <c r="B1" s="2" t="s">
        <v>1</v>
      </c>
      <c r="C1" s="1" t="s">
        <v>2</v>
      </c>
      <c r="J1" s="3" t="s">
        <v>3</v>
      </c>
    </row>
    <row r="2" ht="12.7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</row>
    <row r="3" ht="12.75" customHeight="1">
      <c r="A3" s="4" t="s">
        <v>13</v>
      </c>
      <c r="B3" s="5">
        <v>1.0</v>
      </c>
      <c r="C3" s="6">
        <v>1.0</v>
      </c>
      <c r="D3" s="6"/>
      <c r="E3" s="6"/>
      <c r="F3" s="6"/>
      <c r="G3" s="7"/>
      <c r="H3" s="8"/>
      <c r="I3" s="9">
        <f t="shared" ref="I3:I14" si="1">SUM(B3:H3)</f>
        <v>2</v>
      </c>
    </row>
    <row r="4" ht="12.75" customHeight="1">
      <c r="A4" s="4" t="s">
        <v>14</v>
      </c>
      <c r="B4" s="10">
        <v>1.0</v>
      </c>
      <c r="C4" s="11"/>
      <c r="D4" s="11"/>
      <c r="E4" s="11"/>
      <c r="F4" s="11">
        <v>1.0</v>
      </c>
      <c r="G4" s="12"/>
      <c r="H4" s="13"/>
      <c r="I4" s="14">
        <f t="shared" si="1"/>
        <v>2</v>
      </c>
    </row>
    <row r="5" ht="12.75" customHeight="1">
      <c r="A5" s="4" t="s">
        <v>15</v>
      </c>
      <c r="B5" s="10"/>
      <c r="C5" s="11"/>
      <c r="D5" s="11"/>
      <c r="E5" s="11"/>
      <c r="F5" s="11">
        <v>1.0</v>
      </c>
      <c r="G5" s="12"/>
      <c r="H5" s="13"/>
      <c r="I5" s="14">
        <f t="shared" si="1"/>
        <v>1</v>
      </c>
    </row>
    <row r="6" ht="12.75" customHeight="1">
      <c r="A6" s="4" t="s">
        <v>16</v>
      </c>
      <c r="B6" s="10"/>
      <c r="C6" s="11">
        <v>1.0</v>
      </c>
      <c r="D6" s="11"/>
      <c r="E6" s="11"/>
      <c r="F6" s="11"/>
      <c r="G6" s="12"/>
      <c r="H6" s="13"/>
      <c r="I6" s="14">
        <f t="shared" si="1"/>
        <v>1</v>
      </c>
    </row>
    <row r="7" ht="12.75" customHeight="1">
      <c r="A7" s="4" t="s">
        <v>17</v>
      </c>
      <c r="B7" s="10"/>
      <c r="C7" s="11"/>
      <c r="D7" s="11">
        <v>1.0</v>
      </c>
      <c r="E7" s="11"/>
      <c r="F7" s="11"/>
      <c r="G7" s="12"/>
      <c r="H7" s="13"/>
      <c r="I7" s="14">
        <f t="shared" si="1"/>
        <v>1</v>
      </c>
    </row>
    <row r="8" ht="12.75" customHeight="1">
      <c r="A8" s="4" t="s">
        <v>18</v>
      </c>
      <c r="B8" s="10"/>
      <c r="C8" s="11"/>
      <c r="D8" s="11"/>
      <c r="E8" s="11">
        <v>1.0</v>
      </c>
      <c r="F8" s="11"/>
      <c r="G8" s="12"/>
      <c r="H8" s="13"/>
      <c r="I8" s="14">
        <f t="shared" si="1"/>
        <v>1</v>
      </c>
    </row>
    <row r="9" ht="12.75" customHeight="1">
      <c r="A9" s="4" t="s">
        <v>19</v>
      </c>
      <c r="B9" s="10"/>
      <c r="C9" s="11"/>
      <c r="D9" s="11"/>
      <c r="E9" s="11"/>
      <c r="F9" s="11">
        <v>1.0</v>
      </c>
      <c r="G9" s="12"/>
      <c r="H9" s="13"/>
      <c r="I9" s="14">
        <f t="shared" si="1"/>
        <v>1</v>
      </c>
    </row>
    <row r="10" ht="12.75" customHeight="1">
      <c r="A10" s="4" t="s">
        <v>20</v>
      </c>
      <c r="B10" s="10">
        <v>1.0</v>
      </c>
      <c r="C10" s="11"/>
      <c r="D10" s="11"/>
      <c r="E10" s="11"/>
      <c r="F10" s="11"/>
      <c r="G10" s="11"/>
      <c r="H10" s="13"/>
      <c r="I10" s="14">
        <f t="shared" si="1"/>
        <v>1</v>
      </c>
    </row>
    <row r="11" ht="12.75" customHeight="1">
      <c r="A11" s="4" t="s">
        <v>21</v>
      </c>
      <c r="B11" s="10"/>
      <c r="C11" s="11"/>
      <c r="D11" s="11"/>
      <c r="E11" s="11"/>
      <c r="F11" s="11"/>
      <c r="G11" s="11">
        <v>1.0</v>
      </c>
      <c r="H11" s="13"/>
      <c r="I11" s="14">
        <f t="shared" si="1"/>
        <v>1</v>
      </c>
    </row>
    <row r="12" ht="12.75" customHeight="1">
      <c r="A12" s="4" t="s">
        <v>22</v>
      </c>
      <c r="B12" s="10"/>
      <c r="C12" s="11"/>
      <c r="D12" s="11"/>
      <c r="E12" s="11"/>
      <c r="F12" s="11"/>
      <c r="G12" s="12"/>
      <c r="H12" s="15">
        <v>1.0</v>
      </c>
      <c r="I12" s="14">
        <f t="shared" si="1"/>
        <v>1</v>
      </c>
    </row>
    <row r="13" ht="12.75" customHeight="1">
      <c r="A13" s="4" t="s">
        <v>23</v>
      </c>
      <c r="B13" s="10"/>
      <c r="C13" s="11"/>
      <c r="D13" s="11"/>
      <c r="E13" s="11"/>
      <c r="F13" s="11"/>
      <c r="G13" s="12"/>
      <c r="H13" s="15">
        <v>1.0</v>
      </c>
      <c r="I13" s="14">
        <f t="shared" si="1"/>
        <v>1</v>
      </c>
    </row>
    <row r="14" ht="12.75" customHeight="1">
      <c r="A14" s="4" t="s">
        <v>24</v>
      </c>
      <c r="B14" s="16">
        <v>100.0</v>
      </c>
      <c r="C14" s="17">
        <v>100.0</v>
      </c>
      <c r="D14" s="17">
        <v>100.0</v>
      </c>
      <c r="E14" s="17">
        <v>100.0</v>
      </c>
      <c r="F14" s="17">
        <v>100.0</v>
      </c>
      <c r="G14" s="17">
        <v>100.0</v>
      </c>
      <c r="H14" s="18">
        <v>100.0</v>
      </c>
      <c r="I14" s="19">
        <f t="shared" si="1"/>
        <v>700</v>
      </c>
    </row>
    <row r="15" ht="5.25" customHeight="1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22</v>
      </c>
      <c r="F15" s="1" t="s">
        <v>29</v>
      </c>
      <c r="G15" s="1" t="s">
        <v>30</v>
      </c>
      <c r="H15" s="1" t="s">
        <v>31</v>
      </c>
      <c r="I15" s="20"/>
      <c r="J15" s="21"/>
      <c r="K15" s="21"/>
      <c r="L15" s="21"/>
      <c r="M15" s="21"/>
      <c r="N15" s="21"/>
      <c r="O15" s="21"/>
      <c r="P15" s="21"/>
      <c r="Q15" s="21"/>
      <c r="R15" s="20"/>
    </row>
    <row r="16" ht="9.75" customHeight="1">
      <c r="B16" s="1">
        <v>100.0</v>
      </c>
      <c r="C16" s="1">
        <v>1.0</v>
      </c>
      <c r="D16" s="1">
        <v>1.0</v>
      </c>
      <c r="E16" s="1">
        <v>1.0</v>
      </c>
      <c r="F16" s="1">
        <v>100.0</v>
      </c>
      <c r="G16" s="1">
        <v>100.0</v>
      </c>
      <c r="H16" s="1">
        <v>100.0</v>
      </c>
      <c r="I16" s="20"/>
      <c r="J16" s="22"/>
      <c r="K16" s="1"/>
      <c r="L16" s="1"/>
      <c r="M16" s="22"/>
      <c r="N16" s="20"/>
      <c r="O16" s="20"/>
      <c r="P16" s="20"/>
      <c r="Q16" s="20"/>
      <c r="R16" s="20"/>
    </row>
    <row r="17">
      <c r="A17" s="23" t="s">
        <v>32</v>
      </c>
      <c r="P17" s="20"/>
      <c r="Q17" s="20"/>
      <c r="R17" s="20"/>
    </row>
    <row r="18">
      <c r="A18" s="4" t="s">
        <v>33</v>
      </c>
      <c r="B18" s="24" t="s">
        <v>26</v>
      </c>
      <c r="C18" s="24" t="s">
        <v>34</v>
      </c>
      <c r="D18" s="24" t="s">
        <v>35</v>
      </c>
      <c r="E18" s="24" t="s">
        <v>22</v>
      </c>
      <c r="F18" s="24" t="s">
        <v>29</v>
      </c>
      <c r="G18" s="24" t="s">
        <v>30</v>
      </c>
      <c r="H18" s="24" t="s">
        <v>31</v>
      </c>
      <c r="I18" s="24" t="s">
        <v>24</v>
      </c>
      <c r="J18" s="24" t="s">
        <v>36</v>
      </c>
      <c r="K18" s="25" t="s">
        <v>37</v>
      </c>
      <c r="L18" s="26"/>
      <c r="M18" s="24" t="s">
        <v>38</v>
      </c>
      <c r="N18" s="24" t="s">
        <v>39</v>
      </c>
      <c r="O18" s="24" t="s">
        <v>40</v>
      </c>
      <c r="P18" s="24" t="s">
        <v>41</v>
      </c>
      <c r="Q18" s="27" t="s">
        <v>42</v>
      </c>
      <c r="R18" s="4" t="s">
        <v>43</v>
      </c>
    </row>
    <row r="19">
      <c r="A19" s="28">
        <f t="shared" ref="A19:A21" si="2">Q19</f>
        <v>50</v>
      </c>
      <c r="B19" s="29">
        <f t="shared" ref="B19:B21" si="3">A19</f>
        <v>50</v>
      </c>
      <c r="C19" s="29">
        <f>H19/H16*I13</f>
        <v>0.5</v>
      </c>
      <c r="D19" s="29">
        <f>G19/G16*I11</f>
        <v>0.5</v>
      </c>
      <c r="E19" s="29">
        <f>H19/H16*I12</f>
        <v>0.5</v>
      </c>
      <c r="F19" s="29">
        <f t="shared" ref="F19:F21" si="4">A19</f>
        <v>50</v>
      </c>
      <c r="G19" s="29">
        <f t="shared" ref="G19:G21" si="5">A19</f>
        <v>50</v>
      </c>
      <c r="H19" s="29">
        <f t="shared" ref="H19:H21" si="6">A19</f>
        <v>50</v>
      </c>
      <c r="I19" s="30">
        <f>A19/H16*I14</f>
        <v>350</v>
      </c>
      <c r="J19" s="30">
        <f>F19/H16*I3</f>
        <v>1</v>
      </c>
      <c r="K19" s="31">
        <f t="shared" ref="K19:K21" si="7">D19</f>
        <v>0.5</v>
      </c>
      <c r="L19" s="32"/>
      <c r="M19" s="29">
        <f>Q19/50*0.2</f>
        <v>0.2</v>
      </c>
      <c r="N19" s="30">
        <f t="shared" ref="N19:N21" si="8">sum(J19:L19)</f>
        <v>1.5</v>
      </c>
      <c r="O19" s="30">
        <f t="shared" ref="O19:O21" si="9">K19</f>
        <v>0.5</v>
      </c>
      <c r="P19" s="29">
        <f>Q19/50* 40</f>
        <v>40</v>
      </c>
      <c r="Q19" s="33">
        <v>50.0</v>
      </c>
      <c r="R19" s="4">
        <v>50.0</v>
      </c>
    </row>
    <row r="20">
      <c r="A20" s="34">
        <f t="shared" si="2"/>
        <v>150</v>
      </c>
      <c r="B20" s="35">
        <f t="shared" si="3"/>
        <v>150</v>
      </c>
      <c r="C20" s="35">
        <f>H20/H16*I13</f>
        <v>1.5</v>
      </c>
      <c r="D20" s="35">
        <f>H20/G16*I11</f>
        <v>1.5</v>
      </c>
      <c r="E20" s="35">
        <f>H20/H16*I12</f>
        <v>1.5</v>
      </c>
      <c r="F20" s="35">
        <f t="shared" si="4"/>
        <v>150</v>
      </c>
      <c r="G20" s="35">
        <f t="shared" si="5"/>
        <v>150</v>
      </c>
      <c r="H20" s="35">
        <f t="shared" si="6"/>
        <v>150</v>
      </c>
      <c r="I20" s="36">
        <f>A20/H16*I14</f>
        <v>1050</v>
      </c>
      <c r="J20" s="36">
        <f>F20/H16*I3</f>
        <v>3</v>
      </c>
      <c r="K20" s="37">
        <f t="shared" si="7"/>
        <v>1.5</v>
      </c>
      <c r="L20" s="38"/>
      <c r="M20" s="35">
        <f>Q20/150*0.45</f>
        <v>0.45</v>
      </c>
      <c r="N20" s="36">
        <f t="shared" si="8"/>
        <v>4.5</v>
      </c>
      <c r="O20" s="36">
        <f t="shared" si="9"/>
        <v>1.5</v>
      </c>
      <c r="P20" s="35">
        <v>160.0</v>
      </c>
      <c r="Q20" s="39">
        <v>150.0</v>
      </c>
      <c r="R20" s="4">
        <v>150.0</v>
      </c>
    </row>
    <row r="21">
      <c r="A21" s="40">
        <f t="shared" si="2"/>
        <v>300</v>
      </c>
      <c r="B21" s="41">
        <f t="shared" si="3"/>
        <v>300</v>
      </c>
      <c r="C21" s="41">
        <f>H21/H16*I13</f>
        <v>3</v>
      </c>
      <c r="D21" s="41">
        <f>H21/G16*I11</f>
        <v>3</v>
      </c>
      <c r="E21" s="41">
        <f>H21/H16*I12</f>
        <v>3</v>
      </c>
      <c r="F21" s="41">
        <f t="shared" si="4"/>
        <v>300</v>
      </c>
      <c r="G21" s="41">
        <f t="shared" si="5"/>
        <v>300</v>
      </c>
      <c r="H21" s="41">
        <f t="shared" si="6"/>
        <v>300</v>
      </c>
      <c r="I21" s="42">
        <f>A21/H16*I14</f>
        <v>2100</v>
      </c>
      <c r="J21" s="42">
        <f>F21/H16*I3</f>
        <v>6</v>
      </c>
      <c r="K21" s="43">
        <f t="shared" si="7"/>
        <v>3</v>
      </c>
      <c r="L21" s="44"/>
      <c r="M21" s="41">
        <f>Q21/300*0.53</f>
        <v>0.53</v>
      </c>
      <c r="N21" s="42">
        <f t="shared" si="8"/>
        <v>9</v>
      </c>
      <c r="O21" s="42">
        <f t="shared" si="9"/>
        <v>3</v>
      </c>
      <c r="P21" s="41">
        <f>Q21/300*350</f>
        <v>350</v>
      </c>
      <c r="Q21" s="45">
        <v>300.0</v>
      </c>
      <c r="R21" s="4">
        <v>300.0</v>
      </c>
    </row>
  </sheetData>
  <mergeCells count="8">
    <mergeCell ref="K19:L19"/>
    <mergeCell ref="K20:L20"/>
    <mergeCell ref="A15:A16"/>
    <mergeCell ref="K18:L18"/>
    <mergeCell ref="K21:L21"/>
    <mergeCell ref="A17:O17"/>
    <mergeCell ref="J1:R14"/>
    <mergeCell ref="C1:I1"/>
  </mergeCells>
  <conditionalFormatting sqref="B3:H14">
    <cfRule type="containsText" dxfId="0" priority="1" operator="containsText" text="1">
      <formula>NOT(ISERROR(SEARCH(("1"),(B3))))</formula>
    </cfRule>
  </conditionalFormatting>
  <conditionalFormatting sqref="B3:H14">
    <cfRule type="containsBlanks" dxfId="1" priority="2">
      <formula>LEN(TRIM(B3))=0</formula>
    </cfRule>
  </conditionalFormatting>
  <conditionalFormatting sqref="B3:H14">
    <cfRule type="containsText" dxfId="0" priority="3" operator="containsText" text="1">
      <formula>NOT(ISERROR(SEARCH(("1"),(B3))))</formula>
    </cfRule>
  </conditionalFormatting>
  <hyperlinks>
    <hyperlink r:id="rId1" ref="B1"/>
  </hyperlinks>
  <drawing r:id="rId2"/>
</worksheet>
</file>